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68" i="1" l="1"/>
  <c r="O68" i="1" s="1"/>
  <c r="I68" i="1"/>
  <c r="F67" i="1"/>
  <c r="N67" i="1" s="1"/>
  <c r="O67" i="1" s="1"/>
  <c r="E67" i="1"/>
  <c r="H66" i="1"/>
  <c r="N66" i="1" s="1"/>
  <c r="O66" i="1" s="1"/>
  <c r="G66" i="1"/>
  <c r="O61" i="1"/>
  <c r="N61" i="1"/>
  <c r="O60" i="1"/>
  <c r="N60" i="1"/>
  <c r="O59" i="1"/>
  <c r="N59" i="1"/>
  <c r="O58" i="1"/>
  <c r="N58" i="1"/>
  <c r="O57" i="1"/>
  <c r="N57" i="1"/>
  <c r="E56" i="1"/>
  <c r="N56" i="1" s="1"/>
  <c r="O56" i="1" s="1"/>
  <c r="G55" i="1"/>
  <c r="N55" i="1" s="1"/>
  <c r="O55" i="1" s="1"/>
  <c r="O54" i="1"/>
  <c r="N54" i="1"/>
  <c r="J53" i="1"/>
  <c r="N53" i="1" s="1"/>
  <c r="O53" i="1" s="1"/>
  <c r="H53" i="1"/>
  <c r="I52" i="1"/>
  <c r="N52" i="1" s="1"/>
  <c r="O52" i="1" s="1"/>
  <c r="F52" i="1"/>
  <c r="N47" i="1"/>
  <c r="O47" i="1" s="1"/>
  <c r="O46" i="1"/>
  <c r="N46" i="1"/>
  <c r="N45" i="1"/>
  <c r="O45" i="1" s="1"/>
  <c r="O44" i="1"/>
  <c r="N44" i="1"/>
  <c r="N43" i="1"/>
  <c r="O43" i="1" s="1"/>
  <c r="O42" i="1"/>
  <c r="N42" i="1"/>
  <c r="N41" i="1"/>
  <c r="O41" i="1" s="1"/>
  <c r="O40" i="1"/>
  <c r="N40" i="1"/>
  <c r="F40" i="1"/>
  <c r="N39" i="1"/>
  <c r="O39" i="1" s="1"/>
  <c r="I39" i="1"/>
  <c r="H39" i="1"/>
  <c r="N38" i="1"/>
  <c r="O38" i="1" s="1"/>
  <c r="O37" i="1"/>
  <c r="N37" i="1"/>
  <c r="N36" i="1"/>
  <c r="O36" i="1" s="1"/>
  <c r="J35" i="1"/>
  <c r="G35" i="1"/>
  <c r="E35" i="1"/>
  <c r="N35" i="1" s="1"/>
  <c r="O35" i="1" s="1"/>
  <c r="N28" i="1"/>
  <c r="O28" i="1" s="1"/>
  <c r="O27" i="1"/>
  <c r="N27" i="1"/>
  <c r="N26" i="1"/>
  <c r="O26" i="1" s="1"/>
  <c r="O25" i="1"/>
  <c r="N25" i="1"/>
  <c r="N24" i="1"/>
  <c r="O24" i="1" s="1"/>
  <c r="O23" i="1"/>
  <c r="N23" i="1"/>
  <c r="N22" i="1"/>
  <c r="O22" i="1" s="1"/>
  <c r="O21" i="1"/>
  <c r="N21" i="1"/>
  <c r="J20" i="1"/>
  <c r="H20" i="1"/>
  <c r="G20" i="1"/>
  <c r="E20" i="1"/>
  <c r="N20" i="1" s="1"/>
  <c r="O20" i="1" s="1"/>
  <c r="I19" i="1"/>
  <c r="F19" i="1"/>
  <c r="N19" i="1" s="1"/>
  <c r="O19" i="1" s="1"/>
  <c r="O14" i="1"/>
  <c r="N14" i="1"/>
  <c r="N13" i="1"/>
  <c r="O13" i="1" s="1"/>
  <c r="O12" i="1"/>
  <c r="N12" i="1"/>
  <c r="N11" i="1"/>
  <c r="O11" i="1" s="1"/>
  <c r="O10" i="1"/>
  <c r="N10" i="1"/>
  <c r="N9" i="1"/>
  <c r="O9" i="1" s="1"/>
  <c r="H8" i="1"/>
  <c r="G8" i="1"/>
  <c r="N8" i="1" s="1"/>
  <c r="O8" i="1" s="1"/>
  <c r="J7" i="1"/>
  <c r="I7" i="1"/>
  <c r="F7" i="1"/>
  <c r="E7" i="1"/>
  <c r="N7" i="1" s="1"/>
  <c r="O7" i="1" s="1"/>
</calcChain>
</file>

<file path=xl/sharedStrings.xml><?xml version="1.0" encoding="utf-8"?>
<sst xmlns="http://schemas.openxmlformats.org/spreadsheetml/2006/main" count="123" uniqueCount="67">
  <si>
    <t>COPA AAAS 2020/21</t>
  </si>
  <si>
    <t>TURISMO MEJORARO HISTORICO - T.M.H ¨F¨</t>
  </si>
  <si>
    <t>Pos.</t>
  </si>
  <si>
    <t xml:space="preserve">Piloto </t>
  </si>
  <si>
    <t>Automovil</t>
  </si>
  <si>
    <t>Nº</t>
  </si>
  <si>
    <t>Total</t>
  </si>
  <si>
    <t>Total C/Descart.</t>
  </si>
  <si>
    <t>JOSEPHSON ANDRES</t>
  </si>
  <si>
    <t>Fiat 1500</t>
  </si>
  <si>
    <t>MASUFRI SERGIO</t>
  </si>
  <si>
    <t>BOER, Sergio</t>
  </si>
  <si>
    <t>Peugeot 404</t>
  </si>
  <si>
    <t>ASCI PABLO</t>
  </si>
  <si>
    <t>DOZO LEANDRO</t>
  </si>
  <si>
    <t>DIAZ MAGALLANES, Julio</t>
  </si>
  <si>
    <t>Alfa Romeo Giulia</t>
  </si>
  <si>
    <t>GOMEZ MARCELO</t>
  </si>
  <si>
    <t>TURISMO MEJORADO HISTORICO - T.M.H Light</t>
  </si>
  <si>
    <t>SOMOSIERRA RUBEN</t>
  </si>
  <si>
    <t>MENENDEZ BEHETY CARLOS (H)</t>
  </si>
  <si>
    <t>LATEULADE OSVALDO</t>
  </si>
  <si>
    <t>NOGUEROL, Jose</t>
  </si>
  <si>
    <t>LEISERSON ERNESTO</t>
  </si>
  <si>
    <t>SPEDALIERI, Sergio</t>
  </si>
  <si>
    <t>NITTI, ALEJO</t>
  </si>
  <si>
    <t>ex</t>
  </si>
  <si>
    <t>DISSIACCA, Diego</t>
  </si>
  <si>
    <t>LEWLER, Nicolas</t>
  </si>
  <si>
    <t>ALFARO, Federico</t>
  </si>
  <si>
    <t>Borgw. Isabella</t>
  </si>
  <si>
    <t>TURISMO MONOMARCA HISTORICO - T.M.H. 128</t>
  </si>
  <si>
    <t>PONS FABIAN</t>
  </si>
  <si>
    <t>Fiat 128</t>
  </si>
  <si>
    <t>BERISSO CARLOS</t>
  </si>
  <si>
    <t>FERRERO GERARDO</t>
  </si>
  <si>
    <t>VUOLO, Juan</t>
  </si>
  <si>
    <t>TOSONE JUAN</t>
  </si>
  <si>
    <t>MIATELLO CARLOS</t>
  </si>
  <si>
    <t>FALCONE,RICARDO</t>
  </si>
  <si>
    <t>CIACCIA, BRUNO</t>
  </si>
  <si>
    <t>SEVERIENS ROBERTO</t>
  </si>
  <si>
    <t>CALDERONI, Fernando</t>
  </si>
  <si>
    <t>FILIPPIS, Lucas</t>
  </si>
  <si>
    <t>MALLO, EDUARDO</t>
  </si>
  <si>
    <t>DAL LAGO, Javier</t>
  </si>
  <si>
    <t>TURISMO EUROPEO HISTORICO - T.E.H.</t>
  </si>
  <si>
    <t>TIESSO DANIEL</t>
  </si>
  <si>
    <t>Mercedes</t>
  </si>
  <si>
    <t xml:space="preserve">GANDULFO FIORINI, </t>
  </si>
  <si>
    <t>PULENTA, Hugo</t>
  </si>
  <si>
    <t>BMW</t>
  </si>
  <si>
    <t>FLOREZ, Alejandro</t>
  </si>
  <si>
    <t>PULENTA, Eduardo</t>
  </si>
  <si>
    <t>CAGGIANO, Daniel</t>
  </si>
  <si>
    <t>SCATTINI, Fernando</t>
  </si>
  <si>
    <t>Lancia</t>
  </si>
  <si>
    <t>FILIPPIS, Marcelo</t>
  </si>
  <si>
    <t>Alfa Romeo</t>
  </si>
  <si>
    <t>STUART MILNE, Ricardo</t>
  </si>
  <si>
    <t>ABRATTE, Gaston</t>
  </si>
  <si>
    <t>VW CARAT</t>
  </si>
  <si>
    <t>TURISMO MEJORADO HISTORICO - T.M.H. "S"</t>
  </si>
  <si>
    <t xml:space="preserve">MENENDEZ BEHETY , Carlos </t>
  </si>
  <si>
    <t>Peugeot</t>
  </si>
  <si>
    <t>MANFREDI, Enrique</t>
  </si>
  <si>
    <t>BATTOLA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</si>
</sst>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#,##0.00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8" xfId="1" applyNumberFormat="1" applyFont="1" applyFill="1" applyBorder="1" applyAlignment="1" applyProtection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8" xfId="1" applyNumberFormat="1" applyFont="1" applyFill="1" applyBorder="1" applyAlignment="1">
      <alignment horizontal="center" vertical="center"/>
    </xf>
    <xf numFmtId="2" fontId="9" fillId="0" borderId="9" xfId="1" applyNumberFormat="1" applyFont="1" applyFill="1" applyBorder="1" applyAlignment="1">
      <alignment horizontal="center" vertical="center"/>
    </xf>
    <xf numFmtId="4" fontId="9" fillId="3" borderId="10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9" fillId="0" borderId="12" xfId="1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2" fontId="9" fillId="0" borderId="12" xfId="1" applyNumberFormat="1" applyFont="1" applyFill="1" applyBorder="1" applyAlignment="1">
      <alignment horizontal="center" vertical="center"/>
    </xf>
    <xf numFmtId="2" fontId="9" fillId="0" borderId="13" xfId="1" applyNumberFormat="1" applyFont="1" applyFill="1" applyBorder="1" applyAlignment="1">
      <alignment horizontal="center" vertical="center"/>
    </xf>
    <xf numFmtId="4" fontId="9" fillId="3" borderId="14" xfId="1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9" fillId="0" borderId="15" xfId="1" applyNumberFormat="1" applyFont="1" applyFill="1" applyBorder="1" applyAlignment="1" applyProtection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0" borderId="16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" fontId="9" fillId="0" borderId="17" xfId="1" applyNumberFormat="1" applyFont="1" applyFill="1" applyBorder="1" applyAlignment="1">
      <alignment horizontal="center" vertical="center"/>
    </xf>
    <xf numFmtId="4" fontId="9" fillId="3" borderId="18" xfId="1" applyNumberFormat="1" applyFont="1" applyFill="1" applyBorder="1" applyAlignment="1">
      <alignment horizontal="center" vertical="center"/>
    </xf>
    <xf numFmtId="4" fontId="9" fillId="0" borderId="19" xfId="1" applyNumberFormat="1" applyFont="1" applyFill="1" applyBorder="1" applyAlignment="1">
      <alignment horizontal="center" vertical="center"/>
    </xf>
    <xf numFmtId="4" fontId="9" fillId="3" borderId="20" xfId="1" applyNumberFormat="1" applyFont="1" applyFill="1" applyBorder="1" applyAlignment="1">
      <alignment horizontal="center" vertical="center"/>
    </xf>
    <xf numFmtId="2" fontId="9" fillId="0" borderId="12" xfId="1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9" fillId="0" borderId="15" xfId="1" applyNumberFormat="1" applyFont="1" applyFill="1" applyBorder="1" applyAlignment="1">
      <alignment horizontal="center" vertical="center"/>
    </xf>
    <xf numFmtId="4" fontId="9" fillId="0" borderId="22" xfId="1" applyNumberFormat="1" applyFont="1" applyFill="1" applyBorder="1" applyAlignment="1">
      <alignment horizontal="center" vertical="center"/>
    </xf>
    <xf numFmtId="4" fontId="9" fillId="3" borderId="23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4" fontId="9" fillId="3" borderId="1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4" fontId="9" fillId="3" borderId="24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48" name="Imagen 1">
          <a:extLst>
            <a:ext uri="{FF2B5EF4-FFF2-40B4-BE49-F238E27FC236}">
              <a16:creationId xmlns:a16="http://schemas.microsoft.com/office/drawing/2014/main" xmlns="" id="{00000000-0008-0000-0800-00001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49" name="Imagen 1">
          <a:extLst>
            <a:ext uri="{FF2B5EF4-FFF2-40B4-BE49-F238E27FC236}">
              <a16:creationId xmlns:a16="http://schemas.microsoft.com/office/drawing/2014/main" xmlns="" id="{1ABC59E4-B522-4379-922C-C16ED644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50" name="Imagen 3">
          <a:extLst>
            <a:ext uri="{FF2B5EF4-FFF2-40B4-BE49-F238E27FC236}">
              <a16:creationId xmlns:a16="http://schemas.microsoft.com/office/drawing/2014/main" xmlns="" id="{44539776-F776-4E82-B7A6-CC6FD01B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51" name="Imagen 1">
          <a:extLst>
            <a:ext uri="{FF2B5EF4-FFF2-40B4-BE49-F238E27FC236}">
              <a16:creationId xmlns:a16="http://schemas.microsoft.com/office/drawing/2014/main" xmlns="" id="{1266E485-AD0C-4386-B8F7-B69F9902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52" name="Imagen 5">
          <a:extLst>
            <a:ext uri="{FF2B5EF4-FFF2-40B4-BE49-F238E27FC236}">
              <a16:creationId xmlns:a16="http://schemas.microsoft.com/office/drawing/2014/main" xmlns="" id="{ED525265-C507-4E03-B377-81A616A2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53" name="Imagen 1">
          <a:extLst>
            <a:ext uri="{FF2B5EF4-FFF2-40B4-BE49-F238E27FC236}">
              <a16:creationId xmlns:a16="http://schemas.microsoft.com/office/drawing/2014/main" xmlns="" id="{34862778-98F5-4BE7-94EB-E8D1AE90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54" name="Imagen 7">
          <a:extLst>
            <a:ext uri="{FF2B5EF4-FFF2-40B4-BE49-F238E27FC236}">
              <a16:creationId xmlns:a16="http://schemas.microsoft.com/office/drawing/2014/main" xmlns="" id="{659FC689-09FD-47A6-B952-6F3D590C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55" name="Imagen 1">
          <a:extLst>
            <a:ext uri="{FF2B5EF4-FFF2-40B4-BE49-F238E27FC236}">
              <a16:creationId xmlns:a16="http://schemas.microsoft.com/office/drawing/2014/main" xmlns="" id="{45A25C1F-8C8D-4AA7-9068-9804263C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56" name="Imagen 9">
          <a:extLst>
            <a:ext uri="{FF2B5EF4-FFF2-40B4-BE49-F238E27FC236}">
              <a16:creationId xmlns:a16="http://schemas.microsoft.com/office/drawing/2014/main" xmlns="" id="{D82F4390-D172-4C41-90CB-AF69E345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57" name="Imagen 1">
          <a:extLst>
            <a:ext uri="{FF2B5EF4-FFF2-40B4-BE49-F238E27FC236}">
              <a16:creationId xmlns:a16="http://schemas.microsoft.com/office/drawing/2014/main" xmlns="" id="{554B0F3F-C169-4929-8DB4-2F2543828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58" name="Imagen 1">
          <a:extLst>
            <a:ext uri="{FF2B5EF4-FFF2-40B4-BE49-F238E27FC236}">
              <a16:creationId xmlns:a16="http://schemas.microsoft.com/office/drawing/2014/main" xmlns="" id="{4E8A0A4C-EFC4-4842-9E27-BADE74A4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59" name="Imagen 1">
          <a:extLst>
            <a:ext uri="{FF2B5EF4-FFF2-40B4-BE49-F238E27FC236}">
              <a16:creationId xmlns:a16="http://schemas.microsoft.com/office/drawing/2014/main" xmlns="" id="{3B7DBE9F-B5D5-41F0-A2B9-E3A5C8E8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60" name="Imagen 13">
          <a:extLst>
            <a:ext uri="{FF2B5EF4-FFF2-40B4-BE49-F238E27FC236}">
              <a16:creationId xmlns:a16="http://schemas.microsoft.com/office/drawing/2014/main" xmlns="" id="{ABDED523-7EF9-4DD9-97F5-D820833C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61" name="Imagen 1">
          <a:extLst>
            <a:ext uri="{FF2B5EF4-FFF2-40B4-BE49-F238E27FC236}">
              <a16:creationId xmlns:a16="http://schemas.microsoft.com/office/drawing/2014/main" xmlns="" id="{8F28536E-AEAC-400A-8A77-5E0E2933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62" name="Imagen 15">
          <a:extLst>
            <a:ext uri="{FF2B5EF4-FFF2-40B4-BE49-F238E27FC236}">
              <a16:creationId xmlns:a16="http://schemas.microsoft.com/office/drawing/2014/main" xmlns="" id="{7973B385-4CC7-4056-A701-3F769106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63" name="Imagen 1">
          <a:extLst>
            <a:ext uri="{FF2B5EF4-FFF2-40B4-BE49-F238E27FC236}">
              <a16:creationId xmlns:a16="http://schemas.microsoft.com/office/drawing/2014/main" xmlns="" id="{051D612F-AE9E-4A46-8920-5065AE0F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64" name="Imagen 17">
          <a:extLst>
            <a:ext uri="{FF2B5EF4-FFF2-40B4-BE49-F238E27FC236}">
              <a16:creationId xmlns:a16="http://schemas.microsoft.com/office/drawing/2014/main" xmlns="" id="{0BF0C68D-8863-4E06-A4B9-2A43603D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65" name="Imagen 1">
          <a:extLst>
            <a:ext uri="{FF2B5EF4-FFF2-40B4-BE49-F238E27FC236}">
              <a16:creationId xmlns:a16="http://schemas.microsoft.com/office/drawing/2014/main" xmlns="" id="{DF2B6B5E-E4CE-40D2-9BDB-450F5997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66" name="Imagen 19">
          <a:extLst>
            <a:ext uri="{FF2B5EF4-FFF2-40B4-BE49-F238E27FC236}">
              <a16:creationId xmlns:a16="http://schemas.microsoft.com/office/drawing/2014/main" xmlns="" id="{FC75834F-87D2-40A5-B50D-61F79FA6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67" name="Imagen 1">
          <a:extLst>
            <a:ext uri="{FF2B5EF4-FFF2-40B4-BE49-F238E27FC236}">
              <a16:creationId xmlns:a16="http://schemas.microsoft.com/office/drawing/2014/main" xmlns="" id="{F50225F8-1E7E-4218-BA42-65DED91B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68" name="Imagen 1">
          <a:extLst>
            <a:ext uri="{FF2B5EF4-FFF2-40B4-BE49-F238E27FC236}">
              <a16:creationId xmlns:a16="http://schemas.microsoft.com/office/drawing/2014/main" xmlns="" id="{1B36AEC7-0F73-4C39-954B-A69DFABB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69" name="Imagen 1">
          <a:extLst>
            <a:ext uri="{FF2B5EF4-FFF2-40B4-BE49-F238E27FC236}">
              <a16:creationId xmlns:a16="http://schemas.microsoft.com/office/drawing/2014/main" xmlns="" id="{13A2BD71-FCD4-4D26-B581-6FA23207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70" name="Imagen 23">
          <a:extLst>
            <a:ext uri="{FF2B5EF4-FFF2-40B4-BE49-F238E27FC236}">
              <a16:creationId xmlns:a16="http://schemas.microsoft.com/office/drawing/2014/main" xmlns="" id="{592BBD65-7625-4596-860E-521B7F4F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71" name="Imagen 1">
          <a:extLst>
            <a:ext uri="{FF2B5EF4-FFF2-40B4-BE49-F238E27FC236}">
              <a16:creationId xmlns:a16="http://schemas.microsoft.com/office/drawing/2014/main" xmlns="" id="{256354C3-AB56-4D69-9FF7-048AA7C0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72" name="Imagen 25">
          <a:extLst>
            <a:ext uri="{FF2B5EF4-FFF2-40B4-BE49-F238E27FC236}">
              <a16:creationId xmlns:a16="http://schemas.microsoft.com/office/drawing/2014/main" xmlns="" id="{7EA38043-6789-45D2-8264-96F7F041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73" name="Imagen 1">
          <a:extLst>
            <a:ext uri="{FF2B5EF4-FFF2-40B4-BE49-F238E27FC236}">
              <a16:creationId xmlns:a16="http://schemas.microsoft.com/office/drawing/2014/main" xmlns="" id="{A6B51AFD-3226-4F35-B322-826B0CC1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74" name="Imagen 27">
          <a:extLst>
            <a:ext uri="{FF2B5EF4-FFF2-40B4-BE49-F238E27FC236}">
              <a16:creationId xmlns:a16="http://schemas.microsoft.com/office/drawing/2014/main" xmlns="" id="{61BAB406-EBD1-4CC2-96CD-1C00E6C0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75" name="Imagen 1">
          <a:extLst>
            <a:ext uri="{FF2B5EF4-FFF2-40B4-BE49-F238E27FC236}">
              <a16:creationId xmlns:a16="http://schemas.microsoft.com/office/drawing/2014/main" xmlns="" id="{C2EF65AA-5FB8-44DB-9E5A-A1544159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76" name="Imagen 1">
          <a:extLst>
            <a:ext uri="{FF2B5EF4-FFF2-40B4-BE49-F238E27FC236}">
              <a16:creationId xmlns:a16="http://schemas.microsoft.com/office/drawing/2014/main" xmlns="" id="{EF06FCEE-87F0-41B1-9BDE-C649B5F0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77" name="Imagen 1">
          <a:extLst>
            <a:ext uri="{FF2B5EF4-FFF2-40B4-BE49-F238E27FC236}">
              <a16:creationId xmlns:a16="http://schemas.microsoft.com/office/drawing/2014/main" xmlns="" id="{11C3542D-CB6E-4ABB-ABE9-3E3F3C9E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78" name="Imagen 31">
          <a:extLst>
            <a:ext uri="{FF2B5EF4-FFF2-40B4-BE49-F238E27FC236}">
              <a16:creationId xmlns:a16="http://schemas.microsoft.com/office/drawing/2014/main" xmlns="" id="{34223CED-73A0-48AD-8C75-A65C2F59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79" name="Imagen 1">
          <a:extLst>
            <a:ext uri="{FF2B5EF4-FFF2-40B4-BE49-F238E27FC236}">
              <a16:creationId xmlns:a16="http://schemas.microsoft.com/office/drawing/2014/main" xmlns="" id="{DFF99873-C08E-4F96-9F0F-524EDE8E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80" name="Imagen 33">
          <a:extLst>
            <a:ext uri="{FF2B5EF4-FFF2-40B4-BE49-F238E27FC236}">
              <a16:creationId xmlns:a16="http://schemas.microsoft.com/office/drawing/2014/main" xmlns="" id="{E17E1EE5-F295-4F3B-853D-8B8107520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81" name="Imagen 1">
          <a:extLst>
            <a:ext uri="{FF2B5EF4-FFF2-40B4-BE49-F238E27FC236}">
              <a16:creationId xmlns:a16="http://schemas.microsoft.com/office/drawing/2014/main" xmlns="" id="{8A515B43-8CBC-4D16-85F0-F7132696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82" name="Imagen 35">
          <a:extLst>
            <a:ext uri="{FF2B5EF4-FFF2-40B4-BE49-F238E27FC236}">
              <a16:creationId xmlns:a16="http://schemas.microsoft.com/office/drawing/2014/main" xmlns="" id="{22862141-58D7-4DB6-AD3D-2BA9E335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83" name="Imagen 1">
          <a:extLst>
            <a:ext uri="{FF2B5EF4-FFF2-40B4-BE49-F238E27FC236}">
              <a16:creationId xmlns:a16="http://schemas.microsoft.com/office/drawing/2014/main" xmlns="" id="{EC57BE30-8C7F-4430-92F7-81EC9052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84" name="Imagen 37">
          <a:extLst>
            <a:ext uri="{FF2B5EF4-FFF2-40B4-BE49-F238E27FC236}">
              <a16:creationId xmlns:a16="http://schemas.microsoft.com/office/drawing/2014/main" xmlns="" id="{D3CDEB39-325D-4D88-80F4-24EA1C02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85" name="Imagen 1">
          <a:extLst>
            <a:ext uri="{FF2B5EF4-FFF2-40B4-BE49-F238E27FC236}">
              <a16:creationId xmlns:a16="http://schemas.microsoft.com/office/drawing/2014/main" xmlns="" id="{A73DEE3F-0355-4486-9026-2E45462E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86" name="Imagen 1">
          <a:extLst>
            <a:ext uri="{FF2B5EF4-FFF2-40B4-BE49-F238E27FC236}">
              <a16:creationId xmlns:a16="http://schemas.microsoft.com/office/drawing/2014/main" xmlns="" id="{05BB6A50-FE54-4AC6-AD44-B2E64A2E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87" name="Imagen 1">
          <a:extLst>
            <a:ext uri="{FF2B5EF4-FFF2-40B4-BE49-F238E27FC236}">
              <a16:creationId xmlns:a16="http://schemas.microsoft.com/office/drawing/2014/main" xmlns="" id="{D493F9D6-8576-45DF-A54F-39CD4442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88" name="Imagen 41">
          <a:extLst>
            <a:ext uri="{FF2B5EF4-FFF2-40B4-BE49-F238E27FC236}">
              <a16:creationId xmlns:a16="http://schemas.microsoft.com/office/drawing/2014/main" xmlns="" id="{53C56CE8-3072-441E-A3D6-54A44376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89" name="Imagen 1">
          <a:extLst>
            <a:ext uri="{FF2B5EF4-FFF2-40B4-BE49-F238E27FC236}">
              <a16:creationId xmlns:a16="http://schemas.microsoft.com/office/drawing/2014/main" xmlns="" id="{5F01AA9A-F7D0-41F2-98C7-0173624E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90" name="Imagen 43">
          <a:extLst>
            <a:ext uri="{FF2B5EF4-FFF2-40B4-BE49-F238E27FC236}">
              <a16:creationId xmlns:a16="http://schemas.microsoft.com/office/drawing/2014/main" xmlns="" id="{DD990DCD-5958-4230-A32A-315429AA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91" name="Imagen 1">
          <a:extLst>
            <a:ext uri="{FF2B5EF4-FFF2-40B4-BE49-F238E27FC236}">
              <a16:creationId xmlns:a16="http://schemas.microsoft.com/office/drawing/2014/main" xmlns="" id="{91D6D0F0-1BE2-4A50-8A96-A384257D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92" name="Imagen 45">
          <a:extLst>
            <a:ext uri="{FF2B5EF4-FFF2-40B4-BE49-F238E27FC236}">
              <a16:creationId xmlns:a16="http://schemas.microsoft.com/office/drawing/2014/main" xmlns="" id="{D1336EAA-45F8-45E1-A376-D97DEDFD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0</xdr:row>
      <xdr:rowOff>114300</xdr:rowOff>
    </xdr:from>
    <xdr:to>
      <xdr:col>14</xdr:col>
      <xdr:colOff>581025</xdr:colOff>
      <xdr:row>4</xdr:row>
      <xdr:rowOff>66675</xdr:rowOff>
    </xdr:to>
    <xdr:pic>
      <xdr:nvPicPr>
        <xdr:cNvPr id="93" name="Imagen 1">
          <a:extLst>
            <a:ext uri="{FF2B5EF4-FFF2-40B4-BE49-F238E27FC236}">
              <a16:creationId xmlns:a16="http://schemas.microsoft.com/office/drawing/2014/main" xmlns="" id="{9ED09C6E-A9DA-4FC5-A990-E2E07FDE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14300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activeCell="A3" sqref="A3:O3"/>
    </sheetView>
  </sheetViews>
  <sheetFormatPr baseColWidth="10" defaultRowHeight="15" x14ac:dyDescent="0.25"/>
  <sheetData>
    <row r="1" spans="1:15" x14ac:dyDescent="0.25">
      <c r="A1" s="1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3"/>
      <c r="N1" s="2"/>
      <c r="O1" s="2"/>
    </row>
    <row r="2" spans="1:15" x14ac:dyDescent="0.25">
      <c r="A2" s="1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3"/>
      <c r="N2" s="2"/>
      <c r="O2" s="2"/>
    </row>
    <row r="3" spans="1:15" x14ac:dyDescent="0.2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9.5" thickBot="1" x14ac:dyDescent="0.3">
      <c r="A5" s="1"/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8"/>
      <c r="O5" s="8"/>
    </row>
    <row r="6" spans="1:15" ht="23.25" thickBot="1" x14ac:dyDescent="0.3">
      <c r="A6" s="9" t="s">
        <v>2</v>
      </c>
      <c r="B6" s="10" t="s">
        <v>3</v>
      </c>
      <c r="C6" s="10" t="s">
        <v>4</v>
      </c>
      <c r="D6" s="11" t="s">
        <v>5</v>
      </c>
      <c r="E6" s="12">
        <v>44128</v>
      </c>
      <c r="F6" s="13">
        <v>44172</v>
      </c>
      <c r="G6" s="13">
        <v>44279</v>
      </c>
      <c r="H6" s="13">
        <v>44279</v>
      </c>
      <c r="I6" s="13">
        <v>44317</v>
      </c>
      <c r="J6" s="13">
        <v>44317</v>
      </c>
      <c r="K6" s="13">
        <v>44341</v>
      </c>
      <c r="L6" s="13"/>
      <c r="M6" s="14"/>
      <c r="N6" s="15" t="s">
        <v>6</v>
      </c>
      <c r="O6" s="16" t="s">
        <v>7</v>
      </c>
    </row>
    <row r="7" spans="1:15" x14ac:dyDescent="0.25">
      <c r="A7" s="17">
        <v>1</v>
      </c>
      <c r="B7" s="18" t="s">
        <v>8</v>
      </c>
      <c r="C7" s="19" t="s">
        <v>9</v>
      </c>
      <c r="D7" s="20">
        <v>24</v>
      </c>
      <c r="E7" s="21">
        <f>25+3</f>
        <v>28</v>
      </c>
      <c r="F7" s="22">
        <f>25+3</f>
        <v>28</v>
      </c>
      <c r="G7" s="23">
        <v>0</v>
      </c>
      <c r="H7" s="22">
        <v>0</v>
      </c>
      <c r="I7" s="22">
        <f>3+25</f>
        <v>28</v>
      </c>
      <c r="J7" s="22">
        <f>3+25</f>
        <v>28</v>
      </c>
      <c r="K7" s="22"/>
      <c r="L7" s="23"/>
      <c r="M7" s="22"/>
      <c r="N7" s="24">
        <f t="shared" ref="N7:N12" si="0">SUM(E7:M7)</f>
        <v>112</v>
      </c>
      <c r="O7" s="25">
        <f>+N7</f>
        <v>112</v>
      </c>
    </row>
    <row r="8" spans="1:15" x14ac:dyDescent="0.25">
      <c r="A8" s="26">
        <v>2</v>
      </c>
      <c r="B8" s="27" t="s">
        <v>10</v>
      </c>
      <c r="C8" s="28" t="s">
        <v>9</v>
      </c>
      <c r="D8" s="29">
        <v>28</v>
      </c>
      <c r="E8" s="30">
        <v>0</v>
      </c>
      <c r="F8" s="31">
        <v>0</v>
      </c>
      <c r="G8" s="31">
        <f>3+25</f>
        <v>28</v>
      </c>
      <c r="H8" s="31">
        <f>3+25</f>
        <v>28</v>
      </c>
      <c r="I8" s="30">
        <v>0</v>
      </c>
      <c r="J8" s="31">
        <v>0</v>
      </c>
      <c r="K8" s="31"/>
      <c r="L8" s="32"/>
      <c r="M8" s="31"/>
      <c r="N8" s="33">
        <f t="shared" si="0"/>
        <v>56</v>
      </c>
      <c r="O8" s="34">
        <f>+N8</f>
        <v>56</v>
      </c>
    </row>
    <row r="9" spans="1:15" x14ac:dyDescent="0.25">
      <c r="A9" s="26">
        <v>3</v>
      </c>
      <c r="B9" s="35" t="s">
        <v>11</v>
      </c>
      <c r="C9" s="29" t="s">
        <v>12</v>
      </c>
      <c r="D9" s="36"/>
      <c r="E9" s="31"/>
      <c r="F9" s="31"/>
      <c r="G9" s="37"/>
      <c r="H9" s="31"/>
      <c r="I9" s="31"/>
      <c r="J9" s="31"/>
      <c r="K9" s="31"/>
      <c r="L9" s="32"/>
      <c r="M9" s="31"/>
      <c r="N9" s="33">
        <f t="shared" si="0"/>
        <v>0</v>
      </c>
      <c r="O9" s="34">
        <f t="shared" ref="O9:O14" si="1">N9-MINA(E9:M9)</f>
        <v>0</v>
      </c>
    </row>
    <row r="10" spans="1:15" x14ac:dyDescent="0.25">
      <c r="A10" s="26">
        <v>4</v>
      </c>
      <c r="B10" s="35" t="s">
        <v>13</v>
      </c>
      <c r="C10" s="29" t="s">
        <v>9</v>
      </c>
      <c r="D10" s="35"/>
      <c r="E10" s="31"/>
      <c r="F10" s="31"/>
      <c r="G10" s="32"/>
      <c r="H10" s="31"/>
      <c r="I10" s="31"/>
      <c r="J10" s="31"/>
      <c r="K10" s="31"/>
      <c r="L10" s="32"/>
      <c r="M10" s="32"/>
      <c r="N10" s="33">
        <f t="shared" si="0"/>
        <v>0</v>
      </c>
      <c r="O10" s="34">
        <f t="shared" si="1"/>
        <v>0</v>
      </c>
    </row>
    <row r="11" spans="1:15" x14ac:dyDescent="0.25">
      <c r="A11" s="26">
        <v>5</v>
      </c>
      <c r="B11" s="35" t="s">
        <v>14</v>
      </c>
      <c r="C11" s="29" t="s">
        <v>12</v>
      </c>
      <c r="D11" s="35"/>
      <c r="E11" s="30"/>
      <c r="F11" s="31"/>
      <c r="G11" s="32"/>
      <c r="H11" s="31"/>
      <c r="I11" s="31"/>
      <c r="J11" s="31"/>
      <c r="K11" s="31"/>
      <c r="L11" s="32"/>
      <c r="M11" s="32"/>
      <c r="N11" s="33">
        <f t="shared" si="0"/>
        <v>0</v>
      </c>
      <c r="O11" s="34">
        <f t="shared" si="1"/>
        <v>0</v>
      </c>
    </row>
    <row r="12" spans="1:15" x14ac:dyDescent="0.25">
      <c r="A12" s="26">
        <v>6</v>
      </c>
      <c r="B12" s="35" t="s">
        <v>15</v>
      </c>
      <c r="C12" s="29" t="s">
        <v>16</v>
      </c>
      <c r="D12" s="35"/>
      <c r="E12" s="30"/>
      <c r="F12" s="31"/>
      <c r="G12" s="31"/>
      <c r="H12" s="31"/>
      <c r="I12" s="31"/>
      <c r="J12" s="31"/>
      <c r="K12" s="31"/>
      <c r="L12" s="32"/>
      <c r="M12" s="32"/>
      <c r="N12" s="33">
        <f t="shared" si="0"/>
        <v>0</v>
      </c>
      <c r="O12" s="34">
        <f t="shared" si="1"/>
        <v>0</v>
      </c>
    </row>
    <row r="13" spans="1:15" x14ac:dyDescent="0.25">
      <c r="A13" s="26">
        <v>7</v>
      </c>
      <c r="B13" s="35" t="s">
        <v>17</v>
      </c>
      <c r="C13" s="29" t="s">
        <v>9</v>
      </c>
      <c r="D13" s="35"/>
      <c r="E13" s="30"/>
      <c r="F13" s="31"/>
      <c r="G13" s="31"/>
      <c r="H13" s="31"/>
      <c r="I13" s="31"/>
      <c r="J13" s="31"/>
      <c r="K13" s="31"/>
      <c r="L13" s="31"/>
      <c r="M13" s="31"/>
      <c r="N13" s="33">
        <f t="shared" ref="N13:N14" si="2">SUM(E13:M13)</f>
        <v>0</v>
      </c>
      <c r="O13" s="34">
        <f t="shared" si="1"/>
        <v>0</v>
      </c>
    </row>
    <row r="14" spans="1:15" ht="15.75" thickBot="1" x14ac:dyDescent="0.3">
      <c r="A14" s="26">
        <v>8</v>
      </c>
      <c r="B14" s="38"/>
      <c r="C14" s="39"/>
      <c r="D14" s="38"/>
      <c r="E14" s="40"/>
      <c r="F14" s="41"/>
      <c r="G14" s="41"/>
      <c r="H14" s="41"/>
      <c r="I14" s="41"/>
      <c r="J14" s="41"/>
      <c r="K14" s="41"/>
      <c r="L14" s="41"/>
      <c r="M14" s="41"/>
      <c r="N14" s="42">
        <f t="shared" si="2"/>
        <v>0</v>
      </c>
      <c r="O14" s="34">
        <f t="shared" si="1"/>
        <v>0</v>
      </c>
    </row>
    <row r="15" spans="1:15" x14ac:dyDescent="0.25">
      <c r="A15" s="1"/>
      <c r="B15" s="2"/>
      <c r="C15" s="2"/>
      <c r="D15" s="2"/>
      <c r="E15" s="43"/>
      <c r="F15" s="43"/>
      <c r="G15" s="43"/>
      <c r="H15" s="43"/>
      <c r="I15" s="43"/>
      <c r="J15" s="43"/>
      <c r="K15" s="43"/>
      <c r="L15" s="43"/>
      <c r="M15" s="43"/>
      <c r="N15" s="1"/>
      <c r="O15" s="1"/>
    </row>
    <row r="16" spans="1:15" x14ac:dyDescent="0.25">
      <c r="A16" s="5" t="s">
        <v>18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19.5" thickBot="1" x14ac:dyDescent="0.3">
      <c r="A17" s="1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8"/>
      <c r="O17" s="8"/>
    </row>
    <row r="18" spans="1:15" ht="23.25" thickBot="1" x14ac:dyDescent="0.3">
      <c r="A18" s="9" t="s">
        <v>2</v>
      </c>
      <c r="B18" s="10" t="s">
        <v>3</v>
      </c>
      <c r="C18" s="10" t="s">
        <v>4</v>
      </c>
      <c r="D18" s="11" t="s">
        <v>5</v>
      </c>
      <c r="E18" s="12">
        <v>44128</v>
      </c>
      <c r="F18" s="13">
        <v>44172</v>
      </c>
      <c r="G18" s="13">
        <v>44279</v>
      </c>
      <c r="H18" s="13">
        <v>44279</v>
      </c>
      <c r="I18" s="13">
        <v>44317</v>
      </c>
      <c r="J18" s="13">
        <v>44317</v>
      </c>
      <c r="K18" s="13">
        <v>44341</v>
      </c>
      <c r="L18" s="13"/>
      <c r="M18" s="14"/>
      <c r="N18" s="15" t="s">
        <v>6</v>
      </c>
      <c r="O18" s="16" t="s">
        <v>7</v>
      </c>
    </row>
    <row r="19" spans="1:15" x14ac:dyDescent="0.25">
      <c r="A19" s="17">
        <v>1</v>
      </c>
      <c r="B19" s="18" t="s">
        <v>19</v>
      </c>
      <c r="C19" s="19" t="s">
        <v>12</v>
      </c>
      <c r="D19" s="20">
        <v>33</v>
      </c>
      <c r="E19" s="21">
        <v>25</v>
      </c>
      <c r="F19" s="22">
        <f>25+3</f>
        <v>28</v>
      </c>
      <c r="G19" s="23">
        <v>18</v>
      </c>
      <c r="H19" s="22">
        <v>25</v>
      </c>
      <c r="I19" s="22">
        <f>3+25</f>
        <v>28</v>
      </c>
      <c r="J19" s="22">
        <v>25</v>
      </c>
      <c r="K19" s="22"/>
      <c r="L19" s="23"/>
      <c r="M19" s="22"/>
      <c r="N19" s="44">
        <f t="shared" ref="N19:N28" si="3">SUM(E19:M19)</f>
        <v>149</v>
      </c>
      <c r="O19" s="45">
        <f>+N19-G19</f>
        <v>131</v>
      </c>
    </row>
    <row r="20" spans="1:15" x14ac:dyDescent="0.25">
      <c r="A20" s="26">
        <v>2</v>
      </c>
      <c r="B20" s="27" t="s">
        <v>20</v>
      </c>
      <c r="C20" s="28" t="s">
        <v>12</v>
      </c>
      <c r="D20" s="35">
        <v>35</v>
      </c>
      <c r="E20" s="30">
        <f>18+3</f>
        <v>21</v>
      </c>
      <c r="F20" s="31">
        <v>0</v>
      </c>
      <c r="G20" s="32">
        <f>3+25</f>
        <v>28</v>
      </c>
      <c r="H20" s="31">
        <f>18+3</f>
        <v>21</v>
      </c>
      <c r="I20" s="31">
        <v>18</v>
      </c>
      <c r="J20" s="31">
        <f>3+18</f>
        <v>21</v>
      </c>
      <c r="K20" s="31"/>
      <c r="L20" s="32"/>
      <c r="M20" s="31"/>
      <c r="N20" s="46">
        <f t="shared" si="3"/>
        <v>109</v>
      </c>
      <c r="O20" s="47">
        <f>+N20-F20</f>
        <v>109</v>
      </c>
    </row>
    <row r="21" spans="1:15" x14ac:dyDescent="0.25">
      <c r="A21" s="26">
        <v>3</v>
      </c>
      <c r="B21" s="35" t="s">
        <v>21</v>
      </c>
      <c r="C21" s="29" t="s">
        <v>9</v>
      </c>
      <c r="D21" s="35">
        <v>34</v>
      </c>
      <c r="E21" s="31">
        <v>1</v>
      </c>
      <c r="F21" s="31">
        <v>18</v>
      </c>
      <c r="G21" s="32">
        <v>15</v>
      </c>
      <c r="H21" s="31">
        <v>12</v>
      </c>
      <c r="I21" s="31">
        <v>1</v>
      </c>
      <c r="J21" s="31">
        <v>10</v>
      </c>
      <c r="K21" s="31"/>
      <c r="L21" s="32"/>
      <c r="M21" s="31"/>
      <c r="N21" s="46">
        <f t="shared" si="3"/>
        <v>57</v>
      </c>
      <c r="O21" s="47">
        <f>+N21-E21</f>
        <v>56</v>
      </c>
    </row>
    <row r="22" spans="1:15" x14ac:dyDescent="0.25">
      <c r="A22" s="26">
        <v>4</v>
      </c>
      <c r="B22" s="35" t="s">
        <v>22</v>
      </c>
      <c r="C22" s="29" t="s">
        <v>12</v>
      </c>
      <c r="D22" s="35">
        <v>45</v>
      </c>
      <c r="E22" s="31">
        <v>0</v>
      </c>
      <c r="F22" s="31">
        <v>0</v>
      </c>
      <c r="G22" s="48">
        <v>10</v>
      </c>
      <c r="H22" s="31">
        <v>15</v>
      </c>
      <c r="I22" s="31">
        <v>15</v>
      </c>
      <c r="J22" s="31">
        <v>15</v>
      </c>
      <c r="K22" s="31"/>
      <c r="L22" s="31"/>
      <c r="M22" s="31"/>
      <c r="N22" s="46">
        <f t="shared" si="3"/>
        <v>55</v>
      </c>
      <c r="O22" s="47">
        <f t="shared" ref="O22:O28" si="4">+N22</f>
        <v>55</v>
      </c>
    </row>
    <row r="23" spans="1:15" x14ac:dyDescent="0.25">
      <c r="A23" s="26">
        <v>5</v>
      </c>
      <c r="B23" s="35" t="s">
        <v>23</v>
      </c>
      <c r="C23" s="29" t="s">
        <v>12</v>
      </c>
      <c r="D23" s="35">
        <v>32</v>
      </c>
      <c r="E23" s="31">
        <v>0</v>
      </c>
      <c r="F23" s="31">
        <v>15</v>
      </c>
      <c r="G23" s="48">
        <v>12</v>
      </c>
      <c r="H23" s="31">
        <v>10</v>
      </c>
      <c r="I23" s="30">
        <v>0</v>
      </c>
      <c r="J23" s="31">
        <v>0</v>
      </c>
      <c r="K23" s="31"/>
      <c r="L23" s="31"/>
      <c r="M23" s="31"/>
      <c r="N23" s="46">
        <f t="shared" si="3"/>
        <v>37</v>
      </c>
      <c r="O23" s="47">
        <f t="shared" si="4"/>
        <v>37</v>
      </c>
    </row>
    <row r="24" spans="1:15" x14ac:dyDescent="0.25">
      <c r="A24" s="26">
        <v>6</v>
      </c>
      <c r="B24" s="35" t="s">
        <v>24</v>
      </c>
      <c r="C24" s="29" t="s">
        <v>9</v>
      </c>
      <c r="D24" s="35">
        <v>47</v>
      </c>
      <c r="E24" s="30">
        <v>0</v>
      </c>
      <c r="F24" s="31">
        <v>0</v>
      </c>
      <c r="G24" s="48">
        <v>1</v>
      </c>
      <c r="H24" s="31">
        <v>1</v>
      </c>
      <c r="I24" s="31">
        <v>12</v>
      </c>
      <c r="J24" s="31">
        <v>12</v>
      </c>
      <c r="K24" s="31"/>
      <c r="L24" s="31"/>
      <c r="M24" s="31"/>
      <c r="N24" s="46">
        <f t="shared" si="3"/>
        <v>26</v>
      </c>
      <c r="O24" s="47">
        <f t="shared" si="4"/>
        <v>26</v>
      </c>
    </row>
    <row r="25" spans="1:15" x14ac:dyDescent="0.25">
      <c r="A25" s="26">
        <v>7</v>
      </c>
      <c r="B25" s="35" t="s">
        <v>25</v>
      </c>
      <c r="C25" s="29" t="s">
        <v>12</v>
      </c>
      <c r="D25" s="35">
        <v>38</v>
      </c>
      <c r="E25" s="31">
        <v>15</v>
      </c>
      <c r="F25" s="31">
        <v>0</v>
      </c>
      <c r="G25" s="32">
        <v>6</v>
      </c>
      <c r="H25" s="49" t="s">
        <v>26</v>
      </c>
      <c r="I25" s="30">
        <v>0</v>
      </c>
      <c r="J25" s="31">
        <v>0</v>
      </c>
      <c r="K25" s="31"/>
      <c r="L25" s="32"/>
      <c r="M25" s="31"/>
      <c r="N25" s="46">
        <f t="shared" si="3"/>
        <v>21</v>
      </c>
      <c r="O25" s="47">
        <f t="shared" si="4"/>
        <v>21</v>
      </c>
    </row>
    <row r="26" spans="1:15" x14ac:dyDescent="0.25">
      <c r="A26" s="26">
        <v>8</v>
      </c>
      <c r="B26" s="35" t="s">
        <v>27</v>
      </c>
      <c r="C26" s="29" t="s">
        <v>9</v>
      </c>
      <c r="D26" s="35">
        <v>49</v>
      </c>
      <c r="E26" s="31">
        <v>0</v>
      </c>
      <c r="F26" s="31">
        <v>0</v>
      </c>
      <c r="G26" s="48">
        <v>8</v>
      </c>
      <c r="H26" s="31">
        <v>8</v>
      </c>
      <c r="I26" s="30">
        <v>0</v>
      </c>
      <c r="J26" s="31">
        <v>0</v>
      </c>
      <c r="K26" s="31"/>
      <c r="L26" s="31"/>
      <c r="M26" s="31"/>
      <c r="N26" s="46">
        <f t="shared" si="3"/>
        <v>16</v>
      </c>
      <c r="O26" s="47">
        <f t="shared" si="4"/>
        <v>16</v>
      </c>
    </row>
    <row r="27" spans="1:15" x14ac:dyDescent="0.25">
      <c r="A27" s="26">
        <v>9</v>
      </c>
      <c r="B27" s="35" t="s">
        <v>28</v>
      </c>
      <c r="C27" s="29" t="s">
        <v>12</v>
      </c>
      <c r="D27" s="35">
        <v>44</v>
      </c>
      <c r="E27" s="31">
        <v>12</v>
      </c>
      <c r="F27" s="30">
        <v>0</v>
      </c>
      <c r="G27" s="32">
        <v>0</v>
      </c>
      <c r="H27" s="31">
        <v>0</v>
      </c>
      <c r="I27" s="30">
        <v>0</v>
      </c>
      <c r="J27" s="31">
        <v>0</v>
      </c>
      <c r="K27" s="31"/>
      <c r="L27" s="32"/>
      <c r="M27" s="31"/>
      <c r="N27" s="46">
        <f t="shared" si="3"/>
        <v>12</v>
      </c>
      <c r="O27" s="47">
        <f t="shared" si="4"/>
        <v>12</v>
      </c>
    </row>
    <row r="28" spans="1:15" x14ac:dyDescent="0.25">
      <c r="A28" s="26">
        <v>10</v>
      </c>
      <c r="B28" s="35" t="s">
        <v>29</v>
      </c>
      <c r="C28" s="29" t="s">
        <v>30</v>
      </c>
      <c r="D28" s="35">
        <v>43</v>
      </c>
      <c r="E28" s="31">
        <v>1</v>
      </c>
      <c r="F28" s="31">
        <v>0</v>
      </c>
      <c r="G28" s="32">
        <v>0</v>
      </c>
      <c r="H28" s="31">
        <v>0</v>
      </c>
      <c r="I28" s="30">
        <v>0</v>
      </c>
      <c r="J28" s="31">
        <v>0</v>
      </c>
      <c r="K28" s="31"/>
      <c r="L28" s="31"/>
      <c r="M28" s="31"/>
      <c r="N28" s="46">
        <f t="shared" si="3"/>
        <v>1</v>
      </c>
      <c r="O28" s="47">
        <f t="shared" si="4"/>
        <v>1</v>
      </c>
    </row>
    <row r="29" spans="1:15" x14ac:dyDescent="0.25">
      <c r="A29" s="26"/>
      <c r="B29" s="35"/>
      <c r="C29" s="29"/>
      <c r="D29" s="35"/>
      <c r="E29" s="30"/>
      <c r="F29" s="31"/>
      <c r="G29" s="32"/>
      <c r="H29" s="31"/>
      <c r="I29" s="31"/>
      <c r="J29" s="31"/>
      <c r="K29" s="31"/>
      <c r="L29" s="31"/>
      <c r="M29" s="31"/>
      <c r="N29" s="46"/>
      <c r="O29" s="47"/>
    </row>
    <row r="30" spans="1:15" ht="15.75" thickBot="1" x14ac:dyDescent="0.3">
      <c r="A30" s="50"/>
      <c r="B30" s="38"/>
      <c r="C30" s="39"/>
      <c r="D30" s="38"/>
      <c r="E30" s="40"/>
      <c r="F30" s="41"/>
      <c r="G30" s="41"/>
      <c r="H30" s="41"/>
      <c r="I30" s="41"/>
      <c r="J30" s="41"/>
      <c r="K30" s="41"/>
      <c r="L30" s="51"/>
      <c r="M30" s="41"/>
      <c r="N30" s="52"/>
      <c r="O30" s="53"/>
    </row>
    <row r="31" spans="1:15" x14ac:dyDescent="0.25">
      <c r="A31" s="1"/>
      <c r="B31" s="2"/>
      <c r="C31" s="2"/>
      <c r="D31" s="2"/>
      <c r="E31" s="43"/>
      <c r="F31" s="43"/>
      <c r="G31" s="43"/>
      <c r="H31" s="43"/>
      <c r="I31" s="43"/>
      <c r="J31" s="43"/>
      <c r="K31" s="43"/>
      <c r="L31" s="43"/>
      <c r="M31" s="43"/>
      <c r="N31" s="1"/>
      <c r="O31" s="1"/>
    </row>
    <row r="32" spans="1:15" x14ac:dyDescent="0.25">
      <c r="A32" s="5" t="s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9.5" thickBot="1" x14ac:dyDescent="0.3">
      <c r="A33" s="1"/>
      <c r="B33" s="6"/>
      <c r="C33" s="6"/>
      <c r="D33" s="6"/>
      <c r="E33" s="7"/>
      <c r="F33" s="7"/>
      <c r="G33" s="7"/>
      <c r="H33" s="7"/>
      <c r="I33" s="7"/>
      <c r="J33" s="7"/>
      <c r="K33" s="7"/>
      <c r="L33" s="7"/>
      <c r="M33" s="7"/>
      <c r="N33" s="8"/>
      <c r="O33" s="8"/>
    </row>
    <row r="34" spans="1:15" ht="23.25" thickBot="1" x14ac:dyDescent="0.3">
      <c r="A34" s="9" t="s">
        <v>2</v>
      </c>
      <c r="B34" s="10" t="s">
        <v>3</v>
      </c>
      <c r="C34" s="11" t="s">
        <v>4</v>
      </c>
      <c r="D34" s="54" t="s">
        <v>5</v>
      </c>
      <c r="E34" s="12">
        <v>44128</v>
      </c>
      <c r="F34" s="13">
        <v>44172</v>
      </c>
      <c r="G34" s="13">
        <v>44279</v>
      </c>
      <c r="H34" s="13">
        <v>44279</v>
      </c>
      <c r="I34" s="13">
        <v>44317</v>
      </c>
      <c r="J34" s="13">
        <v>44317</v>
      </c>
      <c r="K34" s="13">
        <v>44341</v>
      </c>
      <c r="L34" s="13"/>
      <c r="M34" s="14"/>
      <c r="N34" s="15" t="s">
        <v>6</v>
      </c>
      <c r="O34" s="16" t="s">
        <v>7</v>
      </c>
    </row>
    <row r="35" spans="1:15" x14ac:dyDescent="0.25">
      <c r="A35" s="17">
        <v>1</v>
      </c>
      <c r="B35" s="18" t="s">
        <v>32</v>
      </c>
      <c r="C35" s="19" t="s">
        <v>33</v>
      </c>
      <c r="D35" s="20">
        <v>71</v>
      </c>
      <c r="E35" s="22">
        <f>25+3</f>
        <v>28</v>
      </c>
      <c r="F35" s="21">
        <v>25</v>
      </c>
      <c r="G35" s="23">
        <f>3+1</f>
        <v>4</v>
      </c>
      <c r="H35" s="22">
        <v>25</v>
      </c>
      <c r="I35" s="22">
        <v>25</v>
      </c>
      <c r="J35" s="22">
        <f>3+25</f>
        <v>28</v>
      </c>
      <c r="K35" s="22"/>
      <c r="L35" s="23"/>
      <c r="M35" s="23"/>
      <c r="N35" s="55">
        <f t="shared" ref="N35:N47" si="5">SUM(E35:M35)</f>
        <v>135</v>
      </c>
      <c r="O35" s="56">
        <f>+N35-G35</f>
        <v>131</v>
      </c>
    </row>
    <row r="36" spans="1:15" x14ac:dyDescent="0.25">
      <c r="A36" s="26">
        <v>2</v>
      </c>
      <c r="B36" s="35" t="s">
        <v>34</v>
      </c>
      <c r="C36" s="29" t="s">
        <v>33</v>
      </c>
      <c r="D36" s="35">
        <v>72</v>
      </c>
      <c r="E36" s="31">
        <v>1</v>
      </c>
      <c r="F36" s="31">
        <v>8</v>
      </c>
      <c r="G36" s="32">
        <v>15</v>
      </c>
      <c r="H36" s="32">
        <v>12</v>
      </c>
      <c r="I36" s="31">
        <v>18</v>
      </c>
      <c r="J36" s="31">
        <v>18</v>
      </c>
      <c r="K36" s="31"/>
      <c r="L36" s="32"/>
      <c r="M36" s="32"/>
      <c r="N36" s="57">
        <f t="shared" si="5"/>
        <v>72</v>
      </c>
      <c r="O36" s="58">
        <f>+N36-E36</f>
        <v>71</v>
      </c>
    </row>
    <row r="37" spans="1:15" x14ac:dyDescent="0.25">
      <c r="A37" s="26">
        <v>3</v>
      </c>
      <c r="B37" s="35" t="s">
        <v>35</v>
      </c>
      <c r="C37" s="29" t="s">
        <v>33</v>
      </c>
      <c r="D37" s="35">
        <v>75</v>
      </c>
      <c r="E37" s="31">
        <v>12</v>
      </c>
      <c r="F37" s="31">
        <v>1</v>
      </c>
      <c r="G37" s="32">
        <v>10</v>
      </c>
      <c r="H37" s="31">
        <v>18</v>
      </c>
      <c r="I37" s="31">
        <v>12</v>
      </c>
      <c r="J37" s="31">
        <v>1</v>
      </c>
      <c r="K37" s="31"/>
      <c r="L37" s="32"/>
      <c r="M37" s="32"/>
      <c r="N37" s="57">
        <f t="shared" si="5"/>
        <v>54</v>
      </c>
      <c r="O37" s="58">
        <f>+N37-F37</f>
        <v>53</v>
      </c>
    </row>
    <row r="38" spans="1:15" x14ac:dyDescent="0.25">
      <c r="A38" s="26">
        <v>4</v>
      </c>
      <c r="B38" s="35" t="s">
        <v>36</v>
      </c>
      <c r="C38" s="29" t="s">
        <v>33</v>
      </c>
      <c r="D38" s="29">
        <v>93</v>
      </c>
      <c r="E38" s="31">
        <v>0</v>
      </c>
      <c r="F38" s="31">
        <v>6</v>
      </c>
      <c r="G38" s="32">
        <v>12</v>
      </c>
      <c r="H38" s="32">
        <v>10</v>
      </c>
      <c r="I38" s="32">
        <v>15</v>
      </c>
      <c r="J38" s="32">
        <v>10</v>
      </c>
      <c r="K38" s="32"/>
      <c r="L38" s="32"/>
      <c r="M38" s="32"/>
      <c r="N38" s="57">
        <f t="shared" si="5"/>
        <v>53</v>
      </c>
      <c r="O38" s="58">
        <f t="shared" ref="O38:O46" si="6">+N38</f>
        <v>53</v>
      </c>
    </row>
    <row r="39" spans="1:15" x14ac:dyDescent="0.25">
      <c r="A39" s="26">
        <v>5</v>
      </c>
      <c r="B39" s="27" t="s">
        <v>37</v>
      </c>
      <c r="C39" s="28" t="s">
        <v>33</v>
      </c>
      <c r="D39" s="29">
        <v>76</v>
      </c>
      <c r="E39" s="31">
        <v>0</v>
      </c>
      <c r="F39" s="31">
        <v>12</v>
      </c>
      <c r="G39" s="32">
        <v>25</v>
      </c>
      <c r="H39" s="31">
        <f>1+3</f>
        <v>4</v>
      </c>
      <c r="I39" s="31">
        <f>3+1</f>
        <v>4</v>
      </c>
      <c r="J39" s="31">
        <v>1</v>
      </c>
      <c r="K39" s="31"/>
      <c r="L39" s="32"/>
      <c r="M39" s="32"/>
      <c r="N39" s="57">
        <f t="shared" si="5"/>
        <v>46</v>
      </c>
      <c r="O39" s="58">
        <f t="shared" si="6"/>
        <v>46</v>
      </c>
    </row>
    <row r="40" spans="1:15" x14ac:dyDescent="0.25">
      <c r="A40" s="26">
        <v>6</v>
      </c>
      <c r="B40" s="35" t="s">
        <v>38</v>
      </c>
      <c r="C40" s="29" t="s">
        <v>33</v>
      </c>
      <c r="D40" s="35">
        <v>74</v>
      </c>
      <c r="E40" s="31">
        <v>18</v>
      </c>
      <c r="F40" s="31">
        <f>18+3</f>
        <v>21</v>
      </c>
      <c r="G40" s="32">
        <v>0</v>
      </c>
      <c r="H40" s="31">
        <v>0</v>
      </c>
      <c r="I40" s="30">
        <v>0</v>
      </c>
      <c r="J40" s="31">
        <v>0</v>
      </c>
      <c r="K40" s="31"/>
      <c r="L40" s="32"/>
      <c r="M40" s="32"/>
      <c r="N40" s="57">
        <f t="shared" si="5"/>
        <v>39</v>
      </c>
      <c r="O40" s="58">
        <f t="shared" si="6"/>
        <v>39</v>
      </c>
    </row>
    <row r="41" spans="1:15" x14ac:dyDescent="0.25">
      <c r="A41" s="26">
        <v>7</v>
      </c>
      <c r="B41" s="35" t="s">
        <v>39</v>
      </c>
      <c r="C41" s="29" t="s">
        <v>33</v>
      </c>
      <c r="D41" s="29">
        <v>99</v>
      </c>
      <c r="E41" s="31">
        <v>0</v>
      </c>
      <c r="F41" s="31">
        <v>0</v>
      </c>
      <c r="G41" s="32">
        <v>8</v>
      </c>
      <c r="H41" s="31">
        <v>15</v>
      </c>
      <c r="I41" s="31">
        <v>1</v>
      </c>
      <c r="J41" s="31">
        <v>15</v>
      </c>
      <c r="K41" s="31"/>
      <c r="L41" s="32"/>
      <c r="M41" s="32"/>
      <c r="N41" s="57">
        <f t="shared" si="5"/>
        <v>39</v>
      </c>
      <c r="O41" s="58">
        <f t="shared" si="6"/>
        <v>39</v>
      </c>
    </row>
    <row r="42" spans="1:15" x14ac:dyDescent="0.25">
      <c r="A42" s="26">
        <v>8</v>
      </c>
      <c r="B42" s="35" t="s">
        <v>40</v>
      </c>
      <c r="C42" s="29" t="s">
        <v>33</v>
      </c>
      <c r="D42" s="35">
        <v>86</v>
      </c>
      <c r="E42" s="31">
        <v>10</v>
      </c>
      <c r="F42" s="31">
        <v>10</v>
      </c>
      <c r="G42" s="32">
        <v>1</v>
      </c>
      <c r="H42" s="31">
        <v>8</v>
      </c>
      <c r="I42" s="30">
        <v>0</v>
      </c>
      <c r="J42" s="31">
        <v>0</v>
      </c>
      <c r="K42" s="31"/>
      <c r="L42" s="32"/>
      <c r="M42" s="32"/>
      <c r="N42" s="57">
        <f t="shared" si="5"/>
        <v>29</v>
      </c>
      <c r="O42" s="58">
        <f t="shared" si="6"/>
        <v>29</v>
      </c>
    </row>
    <row r="43" spans="1:15" x14ac:dyDescent="0.25">
      <c r="A43" s="26">
        <v>9</v>
      </c>
      <c r="B43" s="35" t="s">
        <v>41</v>
      </c>
      <c r="C43" s="29" t="s">
        <v>33</v>
      </c>
      <c r="D43" s="35">
        <v>73</v>
      </c>
      <c r="E43" s="31">
        <v>0</v>
      </c>
      <c r="F43" s="31">
        <v>4</v>
      </c>
      <c r="G43" s="32">
        <v>0</v>
      </c>
      <c r="H43" s="31">
        <v>0</v>
      </c>
      <c r="I43" s="31">
        <v>10</v>
      </c>
      <c r="J43" s="31">
        <v>12</v>
      </c>
      <c r="K43" s="31"/>
      <c r="L43" s="32"/>
      <c r="M43" s="32"/>
      <c r="N43" s="57">
        <f t="shared" si="5"/>
        <v>26</v>
      </c>
      <c r="O43" s="58">
        <f t="shared" si="6"/>
        <v>26</v>
      </c>
    </row>
    <row r="44" spans="1:15" x14ac:dyDescent="0.25">
      <c r="A44" s="26">
        <v>10</v>
      </c>
      <c r="B44" s="35" t="s">
        <v>42</v>
      </c>
      <c r="C44" s="29" t="s">
        <v>33</v>
      </c>
      <c r="D44" s="35">
        <v>92</v>
      </c>
      <c r="E44" s="31">
        <v>8</v>
      </c>
      <c r="F44" s="31">
        <v>15</v>
      </c>
      <c r="G44" s="32">
        <v>1</v>
      </c>
      <c r="H44" s="31">
        <v>1</v>
      </c>
      <c r="I44" s="30">
        <v>0</v>
      </c>
      <c r="J44" s="31">
        <v>0</v>
      </c>
      <c r="K44" s="31"/>
      <c r="L44" s="32"/>
      <c r="M44" s="32"/>
      <c r="N44" s="57">
        <f t="shared" si="5"/>
        <v>25</v>
      </c>
      <c r="O44" s="58">
        <f t="shared" si="6"/>
        <v>25</v>
      </c>
    </row>
    <row r="45" spans="1:15" x14ac:dyDescent="0.25">
      <c r="A45" s="26">
        <v>11</v>
      </c>
      <c r="B45" s="35" t="s">
        <v>43</v>
      </c>
      <c r="C45" s="29" t="s">
        <v>33</v>
      </c>
      <c r="D45" s="29">
        <v>87</v>
      </c>
      <c r="E45" s="31">
        <v>0</v>
      </c>
      <c r="F45" s="31">
        <v>0</v>
      </c>
      <c r="G45" s="32">
        <v>18</v>
      </c>
      <c r="H45" s="32">
        <v>1</v>
      </c>
      <c r="I45" s="30">
        <v>0</v>
      </c>
      <c r="J45" s="31">
        <v>0</v>
      </c>
      <c r="K45" s="32"/>
      <c r="L45" s="32"/>
      <c r="M45" s="32"/>
      <c r="N45" s="57">
        <f t="shared" si="5"/>
        <v>19</v>
      </c>
      <c r="O45" s="58">
        <f t="shared" si="6"/>
        <v>19</v>
      </c>
    </row>
    <row r="46" spans="1:15" x14ac:dyDescent="0.25">
      <c r="A46" s="26">
        <v>12</v>
      </c>
      <c r="B46" s="35" t="s">
        <v>44</v>
      </c>
      <c r="C46" s="29" t="s">
        <v>33</v>
      </c>
      <c r="D46" s="35">
        <v>77</v>
      </c>
      <c r="E46" s="31">
        <v>15</v>
      </c>
      <c r="F46" s="31">
        <v>3</v>
      </c>
      <c r="G46" s="32">
        <v>0</v>
      </c>
      <c r="H46" s="31">
        <v>0</v>
      </c>
      <c r="I46" s="30">
        <v>0</v>
      </c>
      <c r="J46" s="31">
        <v>0</v>
      </c>
      <c r="K46" s="31"/>
      <c r="L46" s="32"/>
      <c r="M46" s="32"/>
      <c r="N46" s="57">
        <f t="shared" si="5"/>
        <v>18</v>
      </c>
      <c r="O46" s="58">
        <f t="shared" si="6"/>
        <v>18</v>
      </c>
    </row>
    <row r="47" spans="1:15" x14ac:dyDescent="0.25">
      <c r="A47" s="26">
        <v>13</v>
      </c>
      <c r="B47" s="35" t="s">
        <v>45</v>
      </c>
      <c r="C47" s="29" t="s">
        <v>33</v>
      </c>
      <c r="D47" s="29">
        <v>94</v>
      </c>
      <c r="E47" s="30">
        <v>0</v>
      </c>
      <c r="F47" s="31">
        <v>0</v>
      </c>
      <c r="G47" s="30">
        <v>0</v>
      </c>
      <c r="H47" s="31">
        <v>0</v>
      </c>
      <c r="I47" s="31">
        <v>8</v>
      </c>
      <c r="J47" s="31">
        <v>1</v>
      </c>
      <c r="K47" s="31"/>
      <c r="L47" s="32"/>
      <c r="M47" s="32"/>
      <c r="N47" s="57">
        <f t="shared" si="5"/>
        <v>9</v>
      </c>
      <c r="O47" s="58">
        <f>N47-MINA(E47:M47)</f>
        <v>9</v>
      </c>
    </row>
    <row r="48" spans="1:15" x14ac:dyDescent="0.25">
      <c r="A48" s="1"/>
      <c r="B48" s="59"/>
      <c r="C48" s="2"/>
      <c r="D48" s="2"/>
      <c r="E48" s="43"/>
      <c r="F48" s="43"/>
      <c r="G48" s="43"/>
      <c r="H48" s="43"/>
      <c r="I48" s="43"/>
      <c r="J48" s="43"/>
      <c r="K48" s="43"/>
      <c r="L48" s="43"/>
      <c r="M48" s="43"/>
      <c r="N48" s="1"/>
      <c r="O48" s="1"/>
    </row>
    <row r="49" spans="1:15" x14ac:dyDescent="0.25">
      <c r="A49" s="5" t="s">
        <v>46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19.5" thickBot="1" x14ac:dyDescent="0.3">
      <c r="A50" s="1"/>
      <c r="B50" s="6"/>
      <c r="C50" s="6"/>
      <c r="D50" s="6"/>
      <c r="E50" s="7"/>
      <c r="F50" s="7"/>
      <c r="G50" s="7"/>
      <c r="H50" s="7"/>
      <c r="I50" s="7"/>
      <c r="J50" s="7"/>
      <c r="K50" s="7"/>
      <c r="L50" s="7"/>
      <c r="M50" s="7"/>
      <c r="N50" s="8"/>
      <c r="O50" s="8"/>
    </row>
    <row r="51" spans="1:15" ht="23.25" thickBot="1" x14ac:dyDescent="0.3">
      <c r="A51" s="9" t="s">
        <v>2</v>
      </c>
      <c r="B51" s="10" t="s">
        <v>3</v>
      </c>
      <c r="C51" s="10" t="s">
        <v>4</v>
      </c>
      <c r="D51" s="11" t="s">
        <v>5</v>
      </c>
      <c r="E51" s="12">
        <v>44128</v>
      </c>
      <c r="F51" s="13">
        <v>44172</v>
      </c>
      <c r="G51" s="13">
        <v>44279</v>
      </c>
      <c r="H51" s="13">
        <v>44279</v>
      </c>
      <c r="I51" s="13">
        <v>44317</v>
      </c>
      <c r="J51" s="13">
        <v>44317</v>
      </c>
      <c r="K51" s="13">
        <v>44341</v>
      </c>
      <c r="L51" s="13"/>
      <c r="M51" s="14"/>
      <c r="N51" s="15" t="s">
        <v>6</v>
      </c>
      <c r="O51" s="16" t="s">
        <v>7</v>
      </c>
    </row>
    <row r="52" spans="1:15" x14ac:dyDescent="0.25">
      <c r="A52" s="17">
        <v>1</v>
      </c>
      <c r="B52" s="18" t="s">
        <v>47</v>
      </c>
      <c r="C52" s="19" t="s">
        <v>48</v>
      </c>
      <c r="D52" s="20">
        <v>3</v>
      </c>
      <c r="E52" s="22">
        <v>0</v>
      </c>
      <c r="F52" s="22">
        <f>25+3</f>
        <v>28</v>
      </c>
      <c r="G52" s="23">
        <v>25</v>
      </c>
      <c r="H52" s="22">
        <v>18</v>
      </c>
      <c r="I52" s="22">
        <f>3+25</f>
        <v>28</v>
      </c>
      <c r="J52" s="22">
        <v>25</v>
      </c>
      <c r="K52" s="22"/>
      <c r="L52" s="23"/>
      <c r="M52" s="23"/>
      <c r="N52" s="60">
        <f t="shared" ref="N52:N61" si="7">SUM(E52:M52)</f>
        <v>124</v>
      </c>
      <c r="O52" s="56">
        <f>+N52-E52</f>
        <v>124</v>
      </c>
    </row>
    <row r="53" spans="1:15" x14ac:dyDescent="0.25">
      <c r="A53" s="26">
        <v>2</v>
      </c>
      <c r="B53" s="27" t="s">
        <v>49</v>
      </c>
      <c r="C53" s="28" t="s">
        <v>48</v>
      </c>
      <c r="D53" s="35">
        <v>14</v>
      </c>
      <c r="E53" s="31">
        <v>0</v>
      </c>
      <c r="F53" s="31">
        <v>0</v>
      </c>
      <c r="G53" s="31">
        <v>15</v>
      </c>
      <c r="H53" s="31">
        <f>25+3</f>
        <v>28</v>
      </c>
      <c r="I53" s="31">
        <v>18</v>
      </c>
      <c r="J53" s="31">
        <f>3+18</f>
        <v>21</v>
      </c>
      <c r="K53" s="31"/>
      <c r="L53" s="31"/>
      <c r="M53" s="31"/>
      <c r="N53" s="61">
        <f t="shared" si="7"/>
        <v>82</v>
      </c>
      <c r="O53" s="58">
        <f>+N53</f>
        <v>82</v>
      </c>
    </row>
    <row r="54" spans="1:15" x14ac:dyDescent="0.25">
      <c r="A54" s="26">
        <v>3</v>
      </c>
      <c r="B54" s="27" t="s">
        <v>50</v>
      </c>
      <c r="C54" s="28" t="s">
        <v>51</v>
      </c>
      <c r="D54" s="35">
        <v>9</v>
      </c>
      <c r="E54" s="31">
        <v>25</v>
      </c>
      <c r="F54" s="31">
        <v>18</v>
      </c>
      <c r="G54" s="32">
        <v>0</v>
      </c>
      <c r="H54" s="31">
        <v>0</v>
      </c>
      <c r="I54" s="31">
        <v>12</v>
      </c>
      <c r="J54" s="31">
        <v>15</v>
      </c>
      <c r="K54" s="31"/>
      <c r="L54" s="32"/>
      <c r="M54" s="32"/>
      <c r="N54" s="61">
        <f t="shared" si="7"/>
        <v>70</v>
      </c>
      <c r="O54" s="58">
        <f>+N54</f>
        <v>70</v>
      </c>
    </row>
    <row r="55" spans="1:15" x14ac:dyDescent="0.25">
      <c r="A55" s="26">
        <v>4</v>
      </c>
      <c r="B55" s="35" t="s">
        <v>52</v>
      </c>
      <c r="C55" s="29" t="s">
        <v>48</v>
      </c>
      <c r="D55" s="35">
        <v>1</v>
      </c>
      <c r="E55" s="31">
        <v>18</v>
      </c>
      <c r="F55" s="31">
        <v>15</v>
      </c>
      <c r="G55" s="32">
        <f>3+1</f>
        <v>4</v>
      </c>
      <c r="H55" s="31">
        <v>1</v>
      </c>
      <c r="I55" s="31">
        <v>15</v>
      </c>
      <c r="J55" s="31">
        <v>1</v>
      </c>
      <c r="K55" s="31"/>
      <c r="L55" s="32"/>
      <c r="M55" s="32"/>
      <c r="N55" s="61">
        <f t="shared" si="7"/>
        <v>54</v>
      </c>
      <c r="O55" s="58">
        <f>+N55-H55</f>
        <v>53</v>
      </c>
    </row>
    <row r="56" spans="1:15" x14ac:dyDescent="0.25">
      <c r="A56" s="26">
        <v>5</v>
      </c>
      <c r="B56" s="35" t="s">
        <v>53</v>
      </c>
      <c r="C56" s="29" t="s">
        <v>51</v>
      </c>
      <c r="D56" s="35">
        <v>8</v>
      </c>
      <c r="E56" s="31">
        <f>1+3</f>
        <v>4</v>
      </c>
      <c r="F56" s="31">
        <v>0</v>
      </c>
      <c r="G56" s="32">
        <v>18</v>
      </c>
      <c r="H56" s="31">
        <v>15</v>
      </c>
      <c r="I56" s="31">
        <v>0</v>
      </c>
      <c r="J56" s="31">
        <v>0</v>
      </c>
      <c r="K56" s="31"/>
      <c r="L56" s="31"/>
      <c r="M56" s="31"/>
      <c r="N56" s="61">
        <f t="shared" si="7"/>
        <v>37</v>
      </c>
      <c r="O56" s="58">
        <f t="shared" ref="O56:O61" si="8">+N56</f>
        <v>37</v>
      </c>
    </row>
    <row r="57" spans="1:15" x14ac:dyDescent="0.25">
      <c r="A57" s="26">
        <v>6</v>
      </c>
      <c r="B57" s="35" t="s">
        <v>54</v>
      </c>
      <c r="C57" s="29" t="s">
        <v>51</v>
      </c>
      <c r="D57" s="35">
        <v>4</v>
      </c>
      <c r="E57" s="31">
        <v>0</v>
      </c>
      <c r="F57" s="31">
        <v>0</v>
      </c>
      <c r="G57" s="31">
        <v>12</v>
      </c>
      <c r="H57" s="31">
        <v>12</v>
      </c>
      <c r="I57" s="31">
        <v>0</v>
      </c>
      <c r="J57" s="31">
        <v>0</v>
      </c>
      <c r="K57" s="31"/>
      <c r="L57" s="31"/>
      <c r="M57" s="31"/>
      <c r="N57" s="61">
        <f t="shared" si="7"/>
        <v>24</v>
      </c>
      <c r="O57" s="58">
        <f t="shared" si="8"/>
        <v>24</v>
      </c>
    </row>
    <row r="58" spans="1:15" x14ac:dyDescent="0.25">
      <c r="A58" s="26">
        <v>7</v>
      </c>
      <c r="B58" s="35" t="s">
        <v>55</v>
      </c>
      <c r="C58" s="29" t="s">
        <v>56</v>
      </c>
      <c r="D58" s="35">
        <v>5</v>
      </c>
      <c r="E58" s="31">
        <v>0</v>
      </c>
      <c r="F58" s="31">
        <v>0</v>
      </c>
      <c r="G58" s="31">
        <v>10</v>
      </c>
      <c r="H58" s="31">
        <v>10</v>
      </c>
      <c r="I58" s="31">
        <v>0</v>
      </c>
      <c r="J58" s="31">
        <v>0</v>
      </c>
      <c r="K58" s="31"/>
      <c r="L58" s="31"/>
      <c r="M58" s="31"/>
      <c r="N58" s="61">
        <f t="shared" si="7"/>
        <v>20</v>
      </c>
      <c r="O58" s="58">
        <f t="shared" si="8"/>
        <v>20</v>
      </c>
    </row>
    <row r="59" spans="1:15" x14ac:dyDescent="0.25">
      <c r="A59" s="26">
        <v>8</v>
      </c>
      <c r="B59" s="35" t="s">
        <v>57</v>
      </c>
      <c r="C59" s="29" t="s">
        <v>58</v>
      </c>
      <c r="D59" s="35">
        <v>7</v>
      </c>
      <c r="E59" s="31">
        <v>15</v>
      </c>
      <c r="F59" s="31">
        <v>1</v>
      </c>
      <c r="G59" s="32">
        <v>0</v>
      </c>
      <c r="H59" s="31">
        <v>0</v>
      </c>
      <c r="I59" s="31">
        <v>0</v>
      </c>
      <c r="J59" s="31">
        <v>0</v>
      </c>
      <c r="K59" s="31"/>
      <c r="L59" s="32"/>
      <c r="M59" s="32"/>
      <c r="N59" s="61">
        <f t="shared" si="7"/>
        <v>16</v>
      </c>
      <c r="O59" s="58">
        <f t="shared" si="8"/>
        <v>16</v>
      </c>
    </row>
    <row r="60" spans="1:15" x14ac:dyDescent="0.25">
      <c r="A60" s="26">
        <v>9</v>
      </c>
      <c r="B60" s="35" t="s">
        <v>59</v>
      </c>
      <c r="C60" s="29" t="s">
        <v>51</v>
      </c>
      <c r="D60" s="35">
        <v>11</v>
      </c>
      <c r="E60" s="31">
        <v>0</v>
      </c>
      <c r="F60" s="31">
        <v>0</v>
      </c>
      <c r="G60" s="31">
        <v>1</v>
      </c>
      <c r="H60" s="31">
        <v>1</v>
      </c>
      <c r="I60" s="31">
        <v>0</v>
      </c>
      <c r="J60" s="31">
        <v>0</v>
      </c>
      <c r="K60" s="31"/>
      <c r="L60" s="31"/>
      <c r="M60" s="31"/>
      <c r="N60" s="61">
        <f t="shared" si="7"/>
        <v>2</v>
      </c>
      <c r="O60" s="58">
        <f t="shared" si="8"/>
        <v>2</v>
      </c>
    </row>
    <row r="61" spans="1:15" ht="15.75" thickBot="1" x14ac:dyDescent="0.3">
      <c r="A61" s="26">
        <v>10</v>
      </c>
      <c r="B61" s="38" t="s">
        <v>60</v>
      </c>
      <c r="C61" s="39" t="s">
        <v>61</v>
      </c>
      <c r="D61" s="38">
        <v>10</v>
      </c>
      <c r="E61" s="31">
        <v>0</v>
      </c>
      <c r="F61" s="31">
        <v>0</v>
      </c>
      <c r="G61" s="31">
        <v>0</v>
      </c>
      <c r="H61" s="31">
        <v>0</v>
      </c>
      <c r="I61" s="41">
        <v>1</v>
      </c>
      <c r="J61" s="41">
        <v>1</v>
      </c>
      <c r="K61" s="41"/>
      <c r="L61" s="41"/>
      <c r="M61" s="41"/>
      <c r="N61" s="62">
        <f t="shared" si="7"/>
        <v>2</v>
      </c>
      <c r="O61" s="63">
        <f t="shared" si="8"/>
        <v>2</v>
      </c>
    </row>
    <row r="62" spans="1:15" x14ac:dyDescent="0.25">
      <c r="A62" s="1"/>
      <c r="B62" s="2"/>
      <c r="C62" s="2"/>
      <c r="D62" s="2"/>
      <c r="E62" s="43"/>
      <c r="F62" s="43"/>
      <c r="G62" s="43"/>
      <c r="H62" s="43"/>
      <c r="I62" s="43"/>
      <c r="J62" s="43"/>
      <c r="K62" s="43"/>
      <c r="L62" s="43"/>
      <c r="M62" s="43"/>
      <c r="N62" s="1"/>
      <c r="O62" s="1"/>
    </row>
    <row r="63" spans="1:15" x14ac:dyDescent="0.25">
      <c r="A63" s="64" t="s">
        <v>62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thickBot="1" x14ac:dyDescent="0.3">
      <c r="A64" s="1"/>
      <c r="B64" s="2"/>
      <c r="C64" s="2"/>
      <c r="D64" s="2"/>
      <c r="E64" s="43"/>
      <c r="F64" s="43"/>
      <c r="G64" s="43"/>
      <c r="H64" s="43"/>
      <c r="I64" s="43"/>
      <c r="J64" s="43"/>
      <c r="K64" s="43"/>
      <c r="L64" s="43"/>
      <c r="M64" s="43"/>
      <c r="N64" s="1"/>
      <c r="O64" s="1"/>
    </row>
    <row r="65" spans="1:15" ht="23.25" thickBot="1" x14ac:dyDescent="0.3">
      <c r="A65" s="9" t="s">
        <v>2</v>
      </c>
      <c r="B65" s="10" t="s">
        <v>3</v>
      </c>
      <c r="C65" s="10" t="s">
        <v>4</v>
      </c>
      <c r="D65" s="11" t="s">
        <v>5</v>
      </c>
      <c r="E65" s="12">
        <v>44128</v>
      </c>
      <c r="F65" s="13">
        <v>44172</v>
      </c>
      <c r="G65" s="13">
        <v>44279</v>
      </c>
      <c r="H65" s="13">
        <v>44279</v>
      </c>
      <c r="I65" s="13">
        <v>44317</v>
      </c>
      <c r="J65" s="13">
        <v>44317</v>
      </c>
      <c r="K65" s="13">
        <v>44341</v>
      </c>
      <c r="L65" s="13"/>
      <c r="M65" s="14"/>
      <c r="N65" s="15" t="s">
        <v>6</v>
      </c>
      <c r="O65" s="16" t="s">
        <v>7</v>
      </c>
    </row>
    <row r="66" spans="1:15" ht="15.75" thickBot="1" x14ac:dyDescent="0.3">
      <c r="A66" s="17">
        <v>1</v>
      </c>
      <c r="B66" s="18" t="s">
        <v>63</v>
      </c>
      <c r="C66" s="19" t="s">
        <v>64</v>
      </c>
      <c r="D66" s="20">
        <v>52</v>
      </c>
      <c r="E66" s="22">
        <v>0</v>
      </c>
      <c r="F66" s="22">
        <v>0</v>
      </c>
      <c r="G66" s="23">
        <f>3+25</f>
        <v>28</v>
      </c>
      <c r="H66" s="22">
        <f>25+3</f>
        <v>28</v>
      </c>
      <c r="I66" s="22">
        <v>18</v>
      </c>
      <c r="J66" s="22">
        <v>25</v>
      </c>
      <c r="K66" s="22"/>
      <c r="L66" s="23"/>
      <c r="M66" s="23"/>
      <c r="N66" s="60">
        <f>SUM(E66:M66)</f>
        <v>99</v>
      </c>
      <c r="O66" s="56">
        <f>+N66</f>
        <v>99</v>
      </c>
    </row>
    <row r="67" spans="1:15" ht="15.75" thickBot="1" x14ac:dyDescent="0.3">
      <c r="A67" s="17">
        <v>2</v>
      </c>
      <c r="B67" s="18" t="s">
        <v>65</v>
      </c>
      <c r="C67" s="19" t="s">
        <v>64</v>
      </c>
      <c r="D67" s="38">
        <v>51</v>
      </c>
      <c r="E67" s="41">
        <f>25+3</f>
        <v>28</v>
      </c>
      <c r="F67" s="41">
        <f>1+3</f>
        <v>4</v>
      </c>
      <c r="G67" s="51">
        <v>1</v>
      </c>
      <c r="H67" s="41">
        <v>1</v>
      </c>
      <c r="I67" s="41">
        <v>0</v>
      </c>
      <c r="J67" s="41">
        <v>1</v>
      </c>
      <c r="K67" s="41"/>
      <c r="L67" s="51"/>
      <c r="M67" s="51"/>
      <c r="N67" s="62">
        <f>SUM(E67:M67)</f>
        <v>35</v>
      </c>
      <c r="O67" s="63">
        <f>+N67</f>
        <v>35</v>
      </c>
    </row>
    <row r="68" spans="1:15" ht="15.75" thickBot="1" x14ac:dyDescent="0.3">
      <c r="A68" s="65">
        <v>3</v>
      </c>
      <c r="B68" s="38" t="s">
        <v>66</v>
      </c>
      <c r="C68" s="66" t="s">
        <v>64</v>
      </c>
      <c r="D68" s="38"/>
      <c r="E68" s="41">
        <v>0</v>
      </c>
      <c r="F68" s="41">
        <v>0</v>
      </c>
      <c r="G68" s="41">
        <v>0</v>
      </c>
      <c r="H68" s="41">
        <v>0</v>
      </c>
      <c r="I68" s="41">
        <f>3+25</f>
        <v>28</v>
      </c>
      <c r="J68" s="41">
        <v>0</v>
      </c>
      <c r="K68" s="41"/>
      <c r="L68" s="51"/>
      <c r="M68" s="51"/>
      <c r="N68" s="62">
        <f>SUM(E68:M68)</f>
        <v>28</v>
      </c>
      <c r="O68" s="63">
        <f>+N68-G68</f>
        <v>28</v>
      </c>
    </row>
  </sheetData>
  <mergeCells count="6">
    <mergeCell ref="A3:O3"/>
    <mergeCell ref="A4:O4"/>
    <mergeCell ref="A16:O16"/>
    <mergeCell ref="A32:O32"/>
    <mergeCell ref="A49:O49"/>
    <mergeCell ref="A63:O6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Lobillo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Ribecky</dc:creator>
  <cp:lastModifiedBy>Andres Ribecky</cp:lastModifiedBy>
  <dcterms:created xsi:type="dcterms:W3CDTF">2021-05-10T19:02:57Z</dcterms:created>
  <dcterms:modified xsi:type="dcterms:W3CDTF">2021-05-10T19:03:27Z</dcterms:modified>
</cp:coreProperties>
</file>